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<sst xmlns="http://schemas.openxmlformats.org/spreadsheetml/2006/main" count="66" uniqueCount="63">
  <si>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Учреждение</t>
  </si>
  <si>
    <t>код субсидии</t>
  </si>
  <si>
    <t>статьи</t>
  </si>
  <si>
    <t>Всего</t>
  </si>
  <si>
    <t>211+213</t>
  </si>
  <si>
    <t>223 всего</t>
  </si>
  <si>
    <t>223 тепло</t>
  </si>
  <si>
    <t>223 элетро</t>
  </si>
  <si>
    <t>223 вода</t>
  </si>
  <si>
    <t>223 жбо</t>
  </si>
  <si>
    <t>223 газ</t>
  </si>
  <si>
    <t>223 ком.в
 аренде</t>
  </si>
  <si>
    <t>226 всего</t>
  </si>
  <si>
    <t>226 обычная</t>
  </si>
  <si>
    <t>226 питание</t>
  </si>
  <si>
    <t>340 всего</t>
  </si>
  <si>
    <t>340 молоко</t>
  </si>
  <si>
    <t>нш16</t>
  </si>
  <si>
    <t>внебюджет 2015</t>
  </si>
  <si>
    <t>внебюд. ост.2014</t>
  </si>
  <si>
    <t>итого внебюд.</t>
  </si>
  <si>
    <t>мун.зад. мест.2015</t>
  </si>
  <si>
    <t>мун.з.мест.ост.2014(на01.01.15г.)</t>
  </si>
  <si>
    <t>краевые мун. задание(госстандарт)</t>
  </si>
  <si>
    <t>краевая дотация внешкольным</t>
  </si>
  <si>
    <t>гос.стандарт ост.2014</t>
  </si>
  <si>
    <t xml:space="preserve">итого мун.зад. </t>
  </si>
  <si>
    <t>925.01.0001льгот ы села</t>
  </si>
  <si>
    <t>925.04.0001 безопаснос.</t>
  </si>
  <si>
    <t>925.01.0005 питание мн.</t>
  </si>
  <si>
    <t>925.01.0015 пдо</t>
  </si>
  <si>
    <t>925.01.0006 интернет</t>
  </si>
  <si>
    <t>925.01.0007 ЕГЭ</t>
  </si>
  <si>
    <t>925.01.0010 пр.дет.сир.</t>
  </si>
  <si>
    <t>925.01.0019 СОШ №14</t>
  </si>
  <si>
    <t>925.01.0023 укр.МТБ</t>
  </si>
  <si>
    <t>925.03.0002 лагерь</t>
  </si>
  <si>
    <t>925.01.0025 СОШ №4 ЗСК</t>
  </si>
  <si>
    <t>925.01.0028 СОШ №2 ЗСК</t>
  </si>
  <si>
    <t>925.01.0027 СОШ №11</t>
  </si>
  <si>
    <t>925.06.0005дос.ср. №14</t>
  </si>
  <si>
    <t>итого край</t>
  </si>
  <si>
    <t>925.02.0001 пожарка</t>
  </si>
  <si>
    <t>925.03.0001 лагерь</t>
  </si>
  <si>
    <t>925.03.0003 путевки</t>
  </si>
  <si>
    <t>925.01.0015 ПДО</t>
  </si>
  <si>
    <t>925.05.0001 резер.фонд</t>
  </si>
  <si>
    <t>925.06.0001дос.ср. СШ1</t>
  </si>
  <si>
    <t>925.06.0002дос.ср. №14</t>
  </si>
  <si>
    <t>925.01.0008кап.р.СШ2</t>
  </si>
  <si>
    <t xml:space="preserve">925.01.0011 премии </t>
  </si>
  <si>
    <t>925.06.0005 дс №14</t>
  </si>
  <si>
    <t>925.01.0032 СОШ2 спорт.площадка</t>
  </si>
  <si>
    <t>925.01.0031 СОШ №11</t>
  </si>
  <si>
    <t>925.01.0038 кап.рем.сш3</t>
  </si>
  <si>
    <t>925.005.0002 рез.фонд</t>
  </si>
  <si>
    <t>925.005.0003рез.фонд</t>
  </si>
  <si>
    <t>Итого местный</t>
  </si>
  <si>
    <t>Федер.</t>
  </si>
  <si>
    <t>Всего иные цели</t>
  </si>
  <si>
    <t>Всего ПФХД</t>
  </si>
  <si>
    <t>Финансовое - обеспечение за 2015 года по МБОУ НОШ №16 г.Ейска</t>
  </si>
  <si>
    <t>Директор МБОУ НОШ № 16 г.Ейска МО Ейский район                                                   И.М.Лойленко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</si>
</sst>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</numFmts>
  <fonts count="43">
    <font>
      <sz val="10"/>
      <name val="Arial"/>
      <family val="0"/>
    </font>
    <font>
      <sz val="14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9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4" fontId="6" fillId="0" borderId="10" xfId="0" applyNumberFormat="1" applyFont="1" applyBorder="1" applyAlignment="1">
      <alignment wrapText="1"/>
    </xf>
    <xf numFmtId="49" fontId="2" fillId="37" borderId="10" xfId="52" applyNumberFormat="1" applyFont="1" applyFill="1" applyBorder="1" applyAlignment="1" applyProtection="1">
      <alignment horizontal="left" vertical="center" wrapText="1"/>
      <protection hidden="1"/>
    </xf>
    <xf numFmtId="4" fontId="4" fillId="37" borderId="10" xfId="0" applyNumberFormat="1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49" fontId="8" fillId="37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8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3" xfId="52" applyNumberFormat="1" applyFont="1" applyFill="1" applyBorder="1" applyAlignment="1" applyProtection="1">
      <alignment horizontal="center" vertical="center" wrapText="1"/>
      <protection hidden="1"/>
    </xf>
    <xf numFmtId="18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>
      <alignment horizontal="center" wrapText="1" shrinkToFit="1"/>
    </xf>
    <xf numFmtId="0" fontId="2" fillId="33" borderId="15" xfId="0" applyFont="1" applyFill="1" applyBorder="1" applyAlignment="1">
      <alignment horizontal="center" wrapText="1" shrinkToFit="1"/>
    </xf>
    <xf numFmtId="0" fontId="2" fillId="33" borderId="16" xfId="0" applyFont="1" applyFill="1" applyBorder="1" applyAlignment="1">
      <alignment horizontal="center" wrapText="1" shrinkToFit="1"/>
    </xf>
    <xf numFmtId="0" fontId="2" fillId="33" borderId="17" xfId="0" applyFont="1" applyFill="1" applyBorder="1" applyAlignment="1">
      <alignment horizontal="center" wrapText="1" shrinkToFi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180" fontId="2" fillId="35" borderId="11" xfId="52" applyNumberFormat="1" applyFont="1" applyFill="1" applyBorder="1" applyAlignment="1" applyProtection="1">
      <alignment horizontal="center" vertical="center" wrapText="1"/>
      <protection hidden="1"/>
    </xf>
    <xf numFmtId="180" fontId="2" fillId="35" borderId="13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8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9" xfId="52" applyNumberFormat="1" applyFont="1" applyFill="1" applyBorder="1" applyAlignment="1" applyProtection="1">
      <alignment horizontal="center" vertical="center" wrapText="1"/>
      <protection hidden="1"/>
    </xf>
    <xf numFmtId="180" fontId="8" fillId="38" borderId="11" xfId="52" applyNumberFormat="1" applyFont="1" applyFill="1" applyBorder="1" applyAlignment="1" applyProtection="1">
      <alignment horizontal="center" vertical="center" wrapText="1"/>
      <protection hidden="1"/>
    </xf>
    <xf numFmtId="180" fontId="8" fillId="38" borderId="13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180" fontId="5" fillId="33" borderId="18" xfId="52" applyNumberFormat="1" applyFont="1" applyFill="1" applyBorder="1" applyAlignment="1" applyProtection="1">
      <alignment horizontal="center" vertical="center" wrapText="1" shrinkToFit="1"/>
      <protection hidden="1"/>
    </xf>
    <xf numFmtId="180" fontId="5" fillId="33" borderId="20" xfId="52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52</xdr:row>
      <xdr:rowOff>38100</xdr:rowOff>
    </xdr:from>
    <xdr:to>
      <xdr:col>10</xdr:col>
      <xdr:colOff>38100</xdr:colOff>
      <xdr:row>54</xdr:row>
      <xdr:rowOff>57150</xdr:rowOff>
    </xdr:to>
    <xdr:pic>
      <xdr:nvPicPr>
        <xdr:cNvPr id="1" name="Рисунок 1" descr="подпись"/>
        <xdr:cNvPicPr preferRelativeResize="1">
          <a:picLocks noChangeAspect="1"/>
        </xdr:cNvPicPr>
      </xdr:nvPicPr>
      <xdr:blipFill>
        <a:blip r:embed="rId1"/>
        <a:srcRect l="20556" t="27778" r="19992" b="28703"/>
        <a:stretch>
          <a:fillRect/>
        </a:stretch>
      </xdr:blipFill>
      <xdr:spPr>
        <a:xfrm>
          <a:off x="7200900" y="112776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50</xdr:row>
      <xdr:rowOff>95250</xdr:rowOff>
    </xdr:from>
    <xdr:to>
      <xdr:col>8</xdr:col>
      <xdr:colOff>123825</xdr:colOff>
      <xdr:row>58</xdr:row>
      <xdr:rowOff>38100</xdr:rowOff>
    </xdr:to>
    <xdr:pic>
      <xdr:nvPicPr>
        <xdr:cNvPr id="2" name="Рисунок 2" descr="новая печать МБОУ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1010900"/>
          <a:ext cx="1228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4"/>
  <sheetViews>
    <sheetView tabSelected="1" zoomScalePageLayoutView="0" workbookViewId="0" topLeftCell="A38">
      <selection activeCell="J61" sqref="J61"/>
    </sheetView>
  </sheetViews>
  <sheetFormatPr defaultColWidth="9.140625" defaultRowHeight="12.75"/>
  <cols>
    <col min="2" max="2" width="11.00390625" style="0" customWidth="1"/>
    <col min="3" max="3" width="21.00390625" style="0" customWidth="1"/>
    <col min="4" max="4" width="14.00390625" style="0" customWidth="1"/>
    <col min="5" max="5" width="6.8515625" style="0" customWidth="1"/>
    <col min="6" max="6" width="14.28125" style="0" customWidth="1"/>
    <col min="7" max="7" width="14.57421875" style="0" customWidth="1"/>
    <col min="8" max="8" width="12.140625" style="0" customWidth="1"/>
    <col min="9" max="9" width="6.57421875" style="0" customWidth="1"/>
    <col min="10" max="10" width="11.421875" style="0" customWidth="1"/>
    <col min="11" max="11" width="7.7109375" style="0" customWidth="1"/>
    <col min="12" max="12" width="6.8515625" style="0" customWidth="1"/>
    <col min="13" max="13" width="6.00390625" style="0" customWidth="1"/>
    <col min="14" max="15" width="5.421875" style="0" customWidth="1"/>
    <col min="16" max="16" width="11.8515625" style="0" customWidth="1"/>
    <col min="17" max="17" width="6.421875" style="0" customWidth="1"/>
    <col min="18" max="18" width="10.140625" style="0" customWidth="1"/>
    <col min="19" max="19" width="12.28125" style="0" customWidth="1"/>
    <col min="20" max="20" width="12.421875" style="0" customWidth="1"/>
    <col min="21" max="21" width="13.00390625" style="0" customWidth="1"/>
    <col min="22" max="22" width="6.00390625" style="0" customWidth="1"/>
    <col min="23" max="23" width="6.140625" style="0" customWidth="1"/>
    <col min="24" max="24" width="11.7109375" style="0" customWidth="1"/>
    <col min="25" max="25" width="12.421875" style="0" customWidth="1"/>
    <col min="26" max="26" width="12.140625" style="0" customWidth="1"/>
    <col min="27" max="27" width="11.421875" style="0" customWidth="1"/>
    <col min="28" max="28" width="11.28125" style="0" customWidth="1"/>
    <col min="29" max="29" width="14.421875" style="0" bestFit="1" customWidth="1"/>
    <col min="31" max="31" width="12.28125" style="0" bestFit="1" customWidth="1"/>
  </cols>
  <sheetData>
    <row r="2" spans="1:11" ht="24.75" customHeight="1">
      <c r="A2" s="36" t="s">
        <v>61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29" ht="12.75" customHeight="1">
      <c r="A3" s="23" t="s">
        <v>0</v>
      </c>
      <c r="B3" s="24"/>
      <c r="C3" s="27" t="s">
        <v>1</v>
      </c>
      <c r="D3" s="16" t="s">
        <v>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  <c r="AC3" s="37" t="s">
        <v>3</v>
      </c>
    </row>
    <row r="4" spans="1:29" ht="31.5">
      <c r="A4" s="25"/>
      <c r="B4" s="26"/>
      <c r="C4" s="28"/>
      <c r="D4" s="1">
        <v>211</v>
      </c>
      <c r="E4" s="1">
        <v>212</v>
      </c>
      <c r="F4" s="1">
        <v>213</v>
      </c>
      <c r="G4" s="2" t="s">
        <v>4</v>
      </c>
      <c r="H4" s="1">
        <v>221</v>
      </c>
      <c r="I4" s="1">
        <v>222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3" t="s">
        <v>11</v>
      </c>
      <c r="Q4" s="1">
        <v>224</v>
      </c>
      <c r="R4" s="1">
        <v>225</v>
      </c>
      <c r="S4" s="1" t="s">
        <v>12</v>
      </c>
      <c r="T4" s="1" t="s">
        <v>13</v>
      </c>
      <c r="U4" s="1" t="s">
        <v>14</v>
      </c>
      <c r="V4" s="1">
        <v>262</v>
      </c>
      <c r="W4" s="1">
        <v>263</v>
      </c>
      <c r="X4" s="1">
        <v>290</v>
      </c>
      <c r="Y4" s="1">
        <v>310</v>
      </c>
      <c r="Z4" s="1" t="s">
        <v>15</v>
      </c>
      <c r="AA4" s="1" t="s">
        <v>16</v>
      </c>
      <c r="AB4" s="1">
        <v>340</v>
      </c>
      <c r="AC4" s="38"/>
    </row>
    <row r="5" spans="1:29" ht="15.75">
      <c r="A5" s="39" t="s">
        <v>17</v>
      </c>
      <c r="B5" s="21" t="s">
        <v>18</v>
      </c>
      <c r="C5" s="22"/>
      <c r="D5" s="4">
        <v>791298.14</v>
      </c>
      <c r="E5" s="4"/>
      <c r="F5" s="4">
        <v>173879.19</v>
      </c>
      <c r="G5" s="4">
        <f>F5+D5</f>
        <v>965177.3300000001</v>
      </c>
      <c r="H5" s="4">
        <v>1580.94</v>
      </c>
      <c r="I5" s="4"/>
      <c r="J5" s="4">
        <f>K5+L5+M5+N5+O5+P5</f>
        <v>0</v>
      </c>
      <c r="K5" s="4"/>
      <c r="L5" s="4"/>
      <c r="M5" s="4"/>
      <c r="N5" s="4"/>
      <c r="O5" s="4"/>
      <c r="P5" s="4"/>
      <c r="Q5" s="4"/>
      <c r="R5" s="4">
        <v>6983.93</v>
      </c>
      <c r="S5" s="4">
        <f>T5+U5</f>
        <v>51657.55</v>
      </c>
      <c r="T5" s="4">
        <v>51657.55</v>
      </c>
      <c r="U5" s="4"/>
      <c r="V5" s="4"/>
      <c r="W5" s="4"/>
      <c r="X5" s="4">
        <v>12090.55</v>
      </c>
      <c r="Y5" s="4">
        <v>73447.04</v>
      </c>
      <c r="Z5" s="4">
        <f>AA5+AB5</f>
        <v>49394.39</v>
      </c>
      <c r="AA5" s="4"/>
      <c r="AB5" s="4">
        <v>49394.39</v>
      </c>
      <c r="AC5" s="5">
        <f>D5+F5+H5+I5+J5+R5+T5+V5+W5+X5+Y5+Z5+Q5</f>
        <v>1160331.73</v>
      </c>
    </row>
    <row r="6" spans="1:29" ht="15.75">
      <c r="A6" s="40"/>
      <c r="B6" s="21" t="s">
        <v>19</v>
      </c>
      <c r="C6" s="22"/>
      <c r="D6" s="4"/>
      <c r="E6" s="4"/>
      <c r="F6" s="4"/>
      <c r="G6" s="4">
        <f aca="true" t="shared" si="0" ref="G6:G46">F6+D6</f>
        <v>0</v>
      </c>
      <c r="H6" s="4"/>
      <c r="I6" s="4"/>
      <c r="J6" s="4">
        <f aca="true" t="shared" si="1" ref="J6:J46">K6+L6+M6+N6+O6+P6</f>
        <v>0</v>
      </c>
      <c r="K6" s="4"/>
      <c r="L6" s="4"/>
      <c r="M6" s="4"/>
      <c r="N6" s="4"/>
      <c r="O6" s="4"/>
      <c r="P6" s="4"/>
      <c r="Q6" s="4"/>
      <c r="R6" s="4"/>
      <c r="S6" s="4">
        <f aca="true" t="shared" si="2" ref="S6:S46">T6+U6</f>
        <v>0</v>
      </c>
      <c r="T6" s="4"/>
      <c r="U6" s="4"/>
      <c r="V6" s="4"/>
      <c r="W6" s="4"/>
      <c r="X6" s="4"/>
      <c r="Y6" s="4">
        <v>10627.96</v>
      </c>
      <c r="Z6" s="4">
        <f aca="true" t="shared" si="3" ref="Z6:Z46">AA6+AB6</f>
        <v>0</v>
      </c>
      <c r="AA6" s="4"/>
      <c r="AB6" s="4"/>
      <c r="AC6" s="5">
        <f>D6+F6+H6+I6+J6+R6+T6+V6+W6+X6+Y6+Z6+Q6</f>
        <v>10627.96</v>
      </c>
    </row>
    <row r="7" spans="1:29" ht="15.75">
      <c r="A7" s="40"/>
      <c r="B7" s="29" t="s">
        <v>20</v>
      </c>
      <c r="C7" s="30"/>
      <c r="D7" s="6">
        <f>SUM(D5:D6)</f>
        <v>791298.14</v>
      </c>
      <c r="E7" s="6">
        <f aca="true" t="shared" si="4" ref="E7:Z7">SUM(E5:E6)</f>
        <v>0</v>
      </c>
      <c r="F7" s="6">
        <f t="shared" si="4"/>
        <v>173879.19</v>
      </c>
      <c r="G7" s="6">
        <f t="shared" si="4"/>
        <v>965177.3300000001</v>
      </c>
      <c r="H7" s="6">
        <f t="shared" si="4"/>
        <v>1580.94</v>
      </c>
      <c r="I7" s="6">
        <f t="shared" si="4"/>
        <v>0</v>
      </c>
      <c r="J7" s="6">
        <f t="shared" si="4"/>
        <v>0</v>
      </c>
      <c r="K7" s="6">
        <f t="shared" si="4"/>
        <v>0</v>
      </c>
      <c r="L7" s="6">
        <f t="shared" si="4"/>
        <v>0</v>
      </c>
      <c r="M7" s="6">
        <f t="shared" si="4"/>
        <v>0</v>
      </c>
      <c r="N7" s="6">
        <f t="shared" si="4"/>
        <v>0</v>
      </c>
      <c r="O7" s="6">
        <f t="shared" si="4"/>
        <v>0</v>
      </c>
      <c r="P7" s="6">
        <f t="shared" si="4"/>
        <v>0</v>
      </c>
      <c r="Q7" s="6"/>
      <c r="R7" s="6">
        <f t="shared" si="4"/>
        <v>6983.93</v>
      </c>
      <c r="S7" s="6">
        <f t="shared" si="4"/>
        <v>51657.55</v>
      </c>
      <c r="T7" s="6">
        <f t="shared" si="4"/>
        <v>51657.55</v>
      </c>
      <c r="U7" s="6">
        <f t="shared" si="4"/>
        <v>0</v>
      </c>
      <c r="V7" s="6">
        <f t="shared" si="4"/>
        <v>0</v>
      </c>
      <c r="W7" s="6">
        <f t="shared" si="4"/>
        <v>0</v>
      </c>
      <c r="X7" s="6">
        <f t="shared" si="4"/>
        <v>12090.55</v>
      </c>
      <c r="Y7" s="6">
        <f t="shared" si="4"/>
        <v>84075</v>
      </c>
      <c r="Z7" s="6">
        <f t="shared" si="4"/>
        <v>49394.39</v>
      </c>
      <c r="AA7" s="6">
        <f>SUM(AA5:AA6)</f>
        <v>0</v>
      </c>
      <c r="AB7" s="6">
        <f>SUM(AB5:AB6)</f>
        <v>49394.39</v>
      </c>
      <c r="AC7" s="7">
        <f>D7+F7+H7+I7+J7+R7+T7+V7+W7+X7+Y7+Z7+Q7</f>
        <v>1170959.6900000002</v>
      </c>
    </row>
    <row r="8" spans="1:29" ht="15.75">
      <c r="A8" s="40"/>
      <c r="B8" s="19" t="s">
        <v>21</v>
      </c>
      <c r="C8" s="20"/>
      <c r="D8" s="4">
        <v>0</v>
      </c>
      <c r="E8" s="4">
        <v>0</v>
      </c>
      <c r="F8" s="4">
        <v>0</v>
      </c>
      <c r="G8" s="4">
        <f t="shared" si="0"/>
        <v>0</v>
      </c>
      <c r="H8" s="4">
        <v>0</v>
      </c>
      <c r="I8" s="4">
        <v>0</v>
      </c>
      <c r="J8" s="4">
        <f t="shared" si="1"/>
        <v>60000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60000</v>
      </c>
      <c r="Q8" s="4">
        <v>0</v>
      </c>
      <c r="R8" s="4">
        <v>9800</v>
      </c>
      <c r="S8" s="4">
        <f t="shared" si="2"/>
        <v>243486</v>
      </c>
      <c r="T8" s="4">
        <v>12350</v>
      </c>
      <c r="U8" s="4">
        <v>231136</v>
      </c>
      <c r="V8" s="4">
        <v>0</v>
      </c>
      <c r="W8" s="4">
        <v>0</v>
      </c>
      <c r="X8" s="4">
        <v>7350.68</v>
      </c>
      <c r="Y8" s="4">
        <v>0</v>
      </c>
      <c r="Z8" s="4">
        <f t="shared" si="3"/>
        <v>88506.5</v>
      </c>
      <c r="AA8" s="4">
        <v>88506.5</v>
      </c>
      <c r="AB8" s="4">
        <v>0</v>
      </c>
      <c r="AC8" s="5">
        <f>D8+E8+F8+H8+I8+J8++Q8+R8+S8+V8+W8+X8+Y8+Z8</f>
        <v>409143.18</v>
      </c>
    </row>
    <row r="9" spans="1:29" ht="15.75">
      <c r="A9" s="40"/>
      <c r="B9" s="19" t="s">
        <v>22</v>
      </c>
      <c r="C9" s="20"/>
      <c r="D9" s="4"/>
      <c r="E9" s="4"/>
      <c r="F9" s="4"/>
      <c r="G9" s="4">
        <f t="shared" si="0"/>
        <v>0</v>
      </c>
      <c r="H9" s="4"/>
      <c r="I9" s="4"/>
      <c r="J9" s="4">
        <f t="shared" si="1"/>
        <v>0</v>
      </c>
      <c r="K9" s="4"/>
      <c r="L9" s="4"/>
      <c r="M9" s="4"/>
      <c r="N9" s="4"/>
      <c r="O9" s="4"/>
      <c r="P9" s="4"/>
      <c r="Q9" s="4"/>
      <c r="R9" s="4"/>
      <c r="S9" s="4">
        <f t="shared" si="2"/>
        <v>0</v>
      </c>
      <c r="T9" s="4"/>
      <c r="U9" s="4"/>
      <c r="V9" s="4"/>
      <c r="W9" s="4"/>
      <c r="X9" s="4"/>
      <c r="Y9" s="4"/>
      <c r="Z9" s="4">
        <f t="shared" si="3"/>
        <v>0</v>
      </c>
      <c r="AA9" s="4"/>
      <c r="AB9" s="4"/>
      <c r="AC9" s="5">
        <f aca="true" t="shared" si="5" ref="AC9:AC46">D9+E9+F9+H9+I9+J9++Q9+R9+S9+V9+W9+X9+Y9+Z9</f>
        <v>0</v>
      </c>
    </row>
    <row r="10" spans="1:31" ht="33" customHeight="1">
      <c r="A10" s="40"/>
      <c r="B10" s="21" t="s">
        <v>23</v>
      </c>
      <c r="C10" s="22"/>
      <c r="D10" s="4">
        <v>4536670.29</v>
      </c>
      <c r="E10" s="4">
        <v>0</v>
      </c>
      <c r="F10" s="4">
        <v>1042174.3</v>
      </c>
      <c r="G10" s="4">
        <f t="shared" si="0"/>
        <v>5578844.59</v>
      </c>
      <c r="H10" s="4">
        <v>3585.72</v>
      </c>
      <c r="I10" s="4">
        <v>0</v>
      </c>
      <c r="J10" s="4">
        <f t="shared" si="1"/>
        <v>0</v>
      </c>
      <c r="K10" s="4"/>
      <c r="L10" s="4"/>
      <c r="M10" s="4"/>
      <c r="N10" s="4"/>
      <c r="O10" s="4"/>
      <c r="P10" s="4"/>
      <c r="Q10" s="4"/>
      <c r="R10" s="4"/>
      <c r="S10" s="4">
        <f t="shared" si="2"/>
        <v>161645.89</v>
      </c>
      <c r="T10" s="4">
        <v>161645.89</v>
      </c>
      <c r="U10" s="4">
        <v>0</v>
      </c>
      <c r="V10" s="4">
        <v>0</v>
      </c>
      <c r="W10" s="4">
        <v>0</v>
      </c>
      <c r="X10" s="4">
        <v>0</v>
      </c>
      <c r="Y10" s="4">
        <v>176005.8</v>
      </c>
      <c r="Z10" s="4">
        <f t="shared" si="3"/>
        <v>17890</v>
      </c>
      <c r="AA10" s="4"/>
      <c r="AB10" s="4">
        <v>17890</v>
      </c>
      <c r="AC10" s="5">
        <f t="shared" si="5"/>
        <v>5937971.999999999</v>
      </c>
      <c r="AE10" s="8"/>
    </row>
    <row r="11" spans="1:29" ht="24.75" customHeight="1">
      <c r="A11" s="40"/>
      <c r="B11" s="21" t="s">
        <v>24</v>
      </c>
      <c r="C11" s="22"/>
      <c r="D11" s="4"/>
      <c r="E11" s="4"/>
      <c r="F11" s="4"/>
      <c r="G11" s="4">
        <f t="shared" si="0"/>
        <v>0</v>
      </c>
      <c r="H11" s="4"/>
      <c r="I11" s="4"/>
      <c r="J11" s="4">
        <f t="shared" si="1"/>
        <v>0</v>
      </c>
      <c r="K11" s="4"/>
      <c r="L11" s="4"/>
      <c r="M11" s="4"/>
      <c r="N11" s="4"/>
      <c r="O11" s="4"/>
      <c r="P11" s="4"/>
      <c r="Q11" s="4"/>
      <c r="R11" s="4"/>
      <c r="S11" s="4">
        <f t="shared" si="2"/>
        <v>0</v>
      </c>
      <c r="T11" s="4"/>
      <c r="U11" s="4"/>
      <c r="V11" s="4"/>
      <c r="W11" s="4"/>
      <c r="X11" s="4"/>
      <c r="Y11" s="4"/>
      <c r="Z11" s="4">
        <f t="shared" si="3"/>
        <v>0</v>
      </c>
      <c r="AA11" s="4"/>
      <c r="AB11" s="4"/>
      <c r="AC11" s="5">
        <f t="shared" si="5"/>
        <v>0</v>
      </c>
    </row>
    <row r="12" spans="1:29" ht="27" customHeight="1">
      <c r="A12" s="40"/>
      <c r="B12" s="21" t="s">
        <v>25</v>
      </c>
      <c r="C12" s="22"/>
      <c r="D12" s="4"/>
      <c r="E12" s="4"/>
      <c r="F12" s="4"/>
      <c r="G12" s="4">
        <f t="shared" si="0"/>
        <v>0</v>
      </c>
      <c r="H12" s="4"/>
      <c r="I12" s="4"/>
      <c r="J12" s="4">
        <f t="shared" si="1"/>
        <v>0</v>
      </c>
      <c r="K12" s="4"/>
      <c r="L12" s="4"/>
      <c r="M12" s="4"/>
      <c r="N12" s="4"/>
      <c r="O12" s="4"/>
      <c r="P12" s="4"/>
      <c r="Q12" s="4"/>
      <c r="R12" s="4"/>
      <c r="S12" s="4">
        <f t="shared" si="2"/>
        <v>0</v>
      </c>
      <c r="T12" s="4"/>
      <c r="U12" s="4"/>
      <c r="V12" s="4"/>
      <c r="W12" s="4"/>
      <c r="X12" s="4"/>
      <c r="Y12" s="4"/>
      <c r="Z12" s="4">
        <f t="shared" si="3"/>
        <v>0</v>
      </c>
      <c r="AA12" s="4"/>
      <c r="AB12" s="4"/>
      <c r="AC12" s="5">
        <f t="shared" si="5"/>
        <v>0</v>
      </c>
    </row>
    <row r="13" spans="1:29" ht="15.75">
      <c r="A13" s="40"/>
      <c r="B13" s="29" t="s">
        <v>26</v>
      </c>
      <c r="C13" s="30"/>
      <c r="D13" s="6">
        <f>SUM(D8:D12)</f>
        <v>4536670.29</v>
      </c>
      <c r="E13" s="6">
        <f aca="true" t="shared" si="6" ref="E13:AC13">SUM(E8:E12)</f>
        <v>0</v>
      </c>
      <c r="F13" s="6">
        <f t="shared" si="6"/>
        <v>1042174.3</v>
      </c>
      <c r="G13" s="6">
        <f t="shared" si="6"/>
        <v>5578844.59</v>
      </c>
      <c r="H13" s="6">
        <f t="shared" si="6"/>
        <v>3585.72</v>
      </c>
      <c r="I13" s="6">
        <f t="shared" si="6"/>
        <v>0</v>
      </c>
      <c r="J13" s="6">
        <f t="shared" si="6"/>
        <v>60000</v>
      </c>
      <c r="K13" s="6">
        <f t="shared" si="6"/>
        <v>0</v>
      </c>
      <c r="L13" s="6">
        <f t="shared" si="6"/>
        <v>0</v>
      </c>
      <c r="M13" s="6">
        <f t="shared" si="6"/>
        <v>0</v>
      </c>
      <c r="N13" s="6">
        <f t="shared" si="6"/>
        <v>0</v>
      </c>
      <c r="O13" s="6">
        <f t="shared" si="6"/>
        <v>0</v>
      </c>
      <c r="P13" s="6">
        <f t="shared" si="6"/>
        <v>60000</v>
      </c>
      <c r="Q13" s="6">
        <f t="shared" si="6"/>
        <v>0</v>
      </c>
      <c r="R13" s="6">
        <f t="shared" si="6"/>
        <v>9800</v>
      </c>
      <c r="S13" s="6">
        <f t="shared" si="6"/>
        <v>405131.89</v>
      </c>
      <c r="T13" s="6">
        <f t="shared" si="6"/>
        <v>173995.89</v>
      </c>
      <c r="U13" s="6">
        <f t="shared" si="6"/>
        <v>231136</v>
      </c>
      <c r="V13" s="6">
        <f t="shared" si="6"/>
        <v>0</v>
      </c>
      <c r="W13" s="6">
        <f t="shared" si="6"/>
        <v>0</v>
      </c>
      <c r="X13" s="6">
        <f t="shared" si="6"/>
        <v>7350.68</v>
      </c>
      <c r="Y13" s="6">
        <f t="shared" si="6"/>
        <v>176005.8</v>
      </c>
      <c r="Z13" s="6">
        <f t="shared" si="6"/>
        <v>106396.5</v>
      </c>
      <c r="AA13" s="6">
        <f t="shared" si="6"/>
        <v>88506.5</v>
      </c>
      <c r="AB13" s="6">
        <f t="shared" si="6"/>
        <v>17890</v>
      </c>
      <c r="AC13" s="6">
        <f t="shared" si="6"/>
        <v>6347115.179999999</v>
      </c>
    </row>
    <row r="14" spans="1:29" ht="15.75">
      <c r="A14" s="40"/>
      <c r="B14" s="31">
        <v>0</v>
      </c>
      <c r="C14" s="9" t="s">
        <v>27</v>
      </c>
      <c r="D14" s="10"/>
      <c r="E14" s="10"/>
      <c r="F14" s="10"/>
      <c r="G14" s="4">
        <f t="shared" si="0"/>
        <v>0</v>
      </c>
      <c r="H14" s="10"/>
      <c r="I14" s="10"/>
      <c r="J14" s="4">
        <f t="shared" si="1"/>
        <v>0</v>
      </c>
      <c r="K14" s="10"/>
      <c r="L14" s="10"/>
      <c r="M14" s="10"/>
      <c r="N14" s="10"/>
      <c r="O14" s="10"/>
      <c r="P14" s="10"/>
      <c r="Q14" s="10"/>
      <c r="R14" s="10"/>
      <c r="S14" s="4">
        <f t="shared" si="2"/>
        <v>0</v>
      </c>
      <c r="T14" s="10"/>
      <c r="U14" s="10"/>
      <c r="V14" s="10"/>
      <c r="W14" s="10"/>
      <c r="X14" s="10"/>
      <c r="Y14" s="10"/>
      <c r="Z14" s="4">
        <f t="shared" si="3"/>
        <v>0</v>
      </c>
      <c r="AA14" s="10"/>
      <c r="AB14" s="10"/>
      <c r="AC14" s="5">
        <f t="shared" si="5"/>
        <v>0</v>
      </c>
    </row>
    <row r="15" spans="1:29" ht="15.75">
      <c r="A15" s="40"/>
      <c r="B15" s="32"/>
      <c r="C15" s="9" t="s">
        <v>28</v>
      </c>
      <c r="D15" s="10"/>
      <c r="E15" s="10"/>
      <c r="F15" s="10"/>
      <c r="G15" s="4">
        <f t="shared" si="0"/>
        <v>0</v>
      </c>
      <c r="H15" s="10"/>
      <c r="I15" s="10"/>
      <c r="J15" s="4">
        <f t="shared" si="1"/>
        <v>0</v>
      </c>
      <c r="K15" s="10"/>
      <c r="L15" s="10"/>
      <c r="M15" s="10"/>
      <c r="N15" s="10"/>
      <c r="O15" s="10"/>
      <c r="P15" s="10"/>
      <c r="Q15" s="10"/>
      <c r="R15" s="10"/>
      <c r="S15" s="4">
        <f t="shared" si="2"/>
        <v>0</v>
      </c>
      <c r="T15" s="10"/>
      <c r="U15" s="10"/>
      <c r="V15" s="10"/>
      <c r="W15" s="10"/>
      <c r="X15" s="10"/>
      <c r="Y15" s="10"/>
      <c r="Z15" s="4">
        <f t="shared" si="3"/>
        <v>0</v>
      </c>
      <c r="AA15" s="10"/>
      <c r="AB15" s="10"/>
      <c r="AC15" s="5">
        <f t="shared" si="5"/>
        <v>0</v>
      </c>
    </row>
    <row r="16" spans="1:29" ht="15.75">
      <c r="A16" s="40"/>
      <c r="B16" s="32"/>
      <c r="C16" s="9" t="s">
        <v>29</v>
      </c>
      <c r="D16" s="10"/>
      <c r="E16" s="10"/>
      <c r="F16" s="10"/>
      <c r="G16" s="4">
        <f t="shared" si="0"/>
        <v>0</v>
      </c>
      <c r="H16" s="10"/>
      <c r="I16" s="10"/>
      <c r="J16" s="4">
        <f t="shared" si="1"/>
        <v>0</v>
      </c>
      <c r="K16" s="10"/>
      <c r="L16" s="10"/>
      <c r="M16" s="10"/>
      <c r="N16" s="10"/>
      <c r="O16" s="10"/>
      <c r="P16" s="10"/>
      <c r="Q16" s="10"/>
      <c r="R16" s="10"/>
      <c r="S16" s="4">
        <f t="shared" si="2"/>
        <v>13300</v>
      </c>
      <c r="T16" s="10"/>
      <c r="U16" s="10">
        <v>13300</v>
      </c>
      <c r="V16" s="10"/>
      <c r="W16" s="10"/>
      <c r="X16" s="10"/>
      <c r="Y16" s="10"/>
      <c r="Z16" s="4">
        <f t="shared" si="3"/>
        <v>0</v>
      </c>
      <c r="AA16" s="10"/>
      <c r="AB16" s="10"/>
      <c r="AC16" s="5">
        <f t="shared" si="5"/>
        <v>13300</v>
      </c>
    </row>
    <row r="17" spans="1:29" ht="15.75">
      <c r="A17" s="40"/>
      <c r="B17" s="32"/>
      <c r="C17" s="9" t="s">
        <v>30</v>
      </c>
      <c r="D17" s="10">
        <v>41267.64</v>
      </c>
      <c r="E17" s="10"/>
      <c r="F17" s="10">
        <v>12620.36</v>
      </c>
      <c r="G17" s="4">
        <f t="shared" si="0"/>
        <v>53888</v>
      </c>
      <c r="H17" s="10"/>
      <c r="I17" s="10"/>
      <c r="J17" s="4">
        <f t="shared" si="1"/>
        <v>0</v>
      </c>
      <c r="K17" s="10"/>
      <c r="L17" s="10"/>
      <c r="M17" s="10"/>
      <c r="N17" s="10"/>
      <c r="O17" s="10"/>
      <c r="P17" s="10"/>
      <c r="Q17" s="10"/>
      <c r="R17" s="10"/>
      <c r="S17" s="4">
        <f t="shared" si="2"/>
        <v>0</v>
      </c>
      <c r="T17" s="10"/>
      <c r="U17" s="10"/>
      <c r="V17" s="10"/>
      <c r="W17" s="10"/>
      <c r="X17" s="10"/>
      <c r="Y17" s="10"/>
      <c r="Z17" s="4">
        <f t="shared" si="3"/>
        <v>0</v>
      </c>
      <c r="AA17" s="10"/>
      <c r="AB17" s="10"/>
      <c r="AC17" s="5">
        <f t="shared" si="5"/>
        <v>53888</v>
      </c>
    </row>
    <row r="18" spans="1:29" ht="15.75">
      <c r="A18" s="40"/>
      <c r="B18" s="32"/>
      <c r="C18" s="9" t="s">
        <v>31</v>
      </c>
      <c r="D18" s="10"/>
      <c r="E18" s="10"/>
      <c r="F18" s="10"/>
      <c r="G18" s="4">
        <f t="shared" si="0"/>
        <v>0</v>
      </c>
      <c r="H18" s="10">
        <v>105000</v>
      </c>
      <c r="I18" s="10"/>
      <c r="J18" s="4">
        <f t="shared" si="1"/>
        <v>0</v>
      </c>
      <c r="K18" s="10"/>
      <c r="L18" s="10"/>
      <c r="M18" s="10"/>
      <c r="N18" s="10"/>
      <c r="O18" s="10"/>
      <c r="P18" s="10"/>
      <c r="Q18" s="10"/>
      <c r="R18" s="10"/>
      <c r="S18" s="4">
        <f t="shared" si="2"/>
        <v>0</v>
      </c>
      <c r="T18" s="10"/>
      <c r="U18" s="10"/>
      <c r="V18" s="10"/>
      <c r="W18" s="10"/>
      <c r="X18" s="10"/>
      <c r="Y18" s="10"/>
      <c r="Z18" s="4">
        <f t="shared" si="3"/>
        <v>0</v>
      </c>
      <c r="AA18" s="10"/>
      <c r="AB18" s="10"/>
      <c r="AC18" s="5">
        <f t="shared" si="5"/>
        <v>105000</v>
      </c>
    </row>
    <row r="19" spans="1:29" ht="15.75">
      <c r="A19" s="40"/>
      <c r="B19" s="32"/>
      <c r="C19" s="9" t="s">
        <v>32</v>
      </c>
      <c r="D19" s="10"/>
      <c r="E19" s="10"/>
      <c r="F19" s="10"/>
      <c r="G19" s="4">
        <f t="shared" si="0"/>
        <v>0</v>
      </c>
      <c r="H19" s="10"/>
      <c r="I19" s="10"/>
      <c r="J19" s="4">
        <f t="shared" si="1"/>
        <v>0</v>
      </c>
      <c r="K19" s="10"/>
      <c r="L19" s="10"/>
      <c r="M19" s="10"/>
      <c r="N19" s="10"/>
      <c r="O19" s="10"/>
      <c r="P19" s="10"/>
      <c r="Q19" s="10"/>
      <c r="R19" s="10"/>
      <c r="S19" s="4">
        <f t="shared" si="2"/>
        <v>0</v>
      </c>
      <c r="T19" s="10"/>
      <c r="U19" s="10"/>
      <c r="V19" s="10"/>
      <c r="W19" s="10"/>
      <c r="X19" s="10"/>
      <c r="Y19" s="10"/>
      <c r="Z19" s="4">
        <f t="shared" si="3"/>
        <v>0</v>
      </c>
      <c r="AA19" s="10"/>
      <c r="AB19" s="10"/>
      <c r="AC19" s="5">
        <f t="shared" si="5"/>
        <v>0</v>
      </c>
    </row>
    <row r="20" spans="1:29" ht="15.75">
      <c r="A20" s="40"/>
      <c r="B20" s="32"/>
      <c r="C20" s="9" t="s">
        <v>33</v>
      </c>
      <c r="D20" s="10"/>
      <c r="E20" s="10"/>
      <c r="F20" s="10"/>
      <c r="G20" s="4">
        <f t="shared" si="0"/>
        <v>0</v>
      </c>
      <c r="H20" s="10"/>
      <c r="I20" s="10"/>
      <c r="J20" s="4">
        <f t="shared" si="1"/>
        <v>0</v>
      </c>
      <c r="K20" s="10"/>
      <c r="L20" s="10"/>
      <c r="M20" s="10"/>
      <c r="N20" s="10"/>
      <c r="O20" s="10"/>
      <c r="P20" s="10"/>
      <c r="Q20" s="10"/>
      <c r="R20" s="10"/>
      <c r="S20" s="4">
        <f t="shared" si="2"/>
        <v>0</v>
      </c>
      <c r="T20" s="10"/>
      <c r="U20" s="10"/>
      <c r="V20" s="10"/>
      <c r="W20" s="10"/>
      <c r="X20" s="10"/>
      <c r="Y20" s="10"/>
      <c r="Z20" s="4">
        <f t="shared" si="3"/>
        <v>0</v>
      </c>
      <c r="AA20" s="10"/>
      <c r="AB20" s="10"/>
      <c r="AC20" s="5">
        <f t="shared" si="5"/>
        <v>0</v>
      </c>
    </row>
    <row r="21" spans="1:29" ht="15.75">
      <c r="A21" s="40"/>
      <c r="B21" s="32"/>
      <c r="C21" s="9" t="s">
        <v>34</v>
      </c>
      <c r="D21" s="10"/>
      <c r="E21" s="10"/>
      <c r="F21" s="10"/>
      <c r="G21" s="4">
        <f t="shared" si="0"/>
        <v>0</v>
      </c>
      <c r="H21" s="10"/>
      <c r="I21" s="10"/>
      <c r="J21" s="4">
        <f t="shared" si="1"/>
        <v>0</v>
      </c>
      <c r="K21" s="10"/>
      <c r="L21" s="10"/>
      <c r="M21" s="10"/>
      <c r="N21" s="10"/>
      <c r="O21" s="10"/>
      <c r="P21" s="10"/>
      <c r="Q21" s="10"/>
      <c r="R21" s="10"/>
      <c r="S21" s="4">
        <f t="shared" si="2"/>
        <v>0</v>
      </c>
      <c r="T21" s="10"/>
      <c r="U21" s="10"/>
      <c r="V21" s="10"/>
      <c r="W21" s="10"/>
      <c r="X21" s="10"/>
      <c r="Y21" s="10"/>
      <c r="Z21" s="4">
        <f t="shared" si="3"/>
        <v>0</v>
      </c>
      <c r="AA21" s="10"/>
      <c r="AB21" s="10"/>
      <c r="AC21" s="5">
        <f t="shared" si="5"/>
        <v>0</v>
      </c>
    </row>
    <row r="22" spans="1:29" ht="15.75">
      <c r="A22" s="40"/>
      <c r="B22" s="32"/>
      <c r="C22" s="9" t="s">
        <v>35</v>
      </c>
      <c r="D22" s="10"/>
      <c r="E22" s="10"/>
      <c r="F22" s="10"/>
      <c r="G22" s="4">
        <f t="shared" si="0"/>
        <v>0</v>
      </c>
      <c r="H22" s="10"/>
      <c r="I22" s="10"/>
      <c r="J22" s="4">
        <f t="shared" si="1"/>
        <v>0</v>
      </c>
      <c r="K22" s="10"/>
      <c r="L22" s="10"/>
      <c r="M22" s="10"/>
      <c r="N22" s="10"/>
      <c r="O22" s="10"/>
      <c r="P22" s="10"/>
      <c r="Q22" s="10"/>
      <c r="R22" s="10"/>
      <c r="S22" s="4">
        <f t="shared" si="2"/>
        <v>0</v>
      </c>
      <c r="T22" s="10"/>
      <c r="U22" s="10"/>
      <c r="V22" s="10"/>
      <c r="W22" s="10"/>
      <c r="X22" s="10"/>
      <c r="Y22" s="10"/>
      <c r="Z22" s="4">
        <f t="shared" si="3"/>
        <v>0</v>
      </c>
      <c r="AA22" s="10"/>
      <c r="AB22" s="10"/>
      <c r="AC22" s="5">
        <f t="shared" si="5"/>
        <v>0</v>
      </c>
    </row>
    <row r="23" spans="1:29" ht="15.75">
      <c r="A23" s="40"/>
      <c r="B23" s="32"/>
      <c r="C23" s="9" t="s">
        <v>36</v>
      </c>
      <c r="D23" s="10"/>
      <c r="E23" s="10"/>
      <c r="F23" s="10"/>
      <c r="G23" s="4">
        <f t="shared" si="0"/>
        <v>0</v>
      </c>
      <c r="H23" s="10"/>
      <c r="I23" s="10"/>
      <c r="J23" s="4">
        <f t="shared" si="1"/>
        <v>0</v>
      </c>
      <c r="K23" s="10"/>
      <c r="L23" s="10"/>
      <c r="M23" s="10"/>
      <c r="N23" s="10"/>
      <c r="O23" s="10"/>
      <c r="P23" s="10"/>
      <c r="Q23" s="10"/>
      <c r="R23" s="10"/>
      <c r="S23" s="4">
        <f t="shared" si="2"/>
        <v>0</v>
      </c>
      <c r="T23" s="10"/>
      <c r="U23" s="10"/>
      <c r="V23" s="10"/>
      <c r="W23" s="10"/>
      <c r="X23" s="10"/>
      <c r="Y23" s="10"/>
      <c r="Z23" s="4">
        <f t="shared" si="3"/>
        <v>0</v>
      </c>
      <c r="AA23" s="10"/>
      <c r="AB23" s="10"/>
      <c r="AC23" s="5">
        <f t="shared" si="5"/>
        <v>0</v>
      </c>
    </row>
    <row r="24" spans="1:31" ht="17.25" customHeight="1">
      <c r="A24" s="40"/>
      <c r="B24" s="32"/>
      <c r="C24" s="9" t="s">
        <v>37</v>
      </c>
      <c r="D24" s="10"/>
      <c r="E24" s="10"/>
      <c r="F24" s="10"/>
      <c r="G24" s="4">
        <f t="shared" si="0"/>
        <v>0</v>
      </c>
      <c r="H24" s="10"/>
      <c r="I24" s="10"/>
      <c r="J24" s="4">
        <f t="shared" si="1"/>
        <v>0</v>
      </c>
      <c r="K24" s="10"/>
      <c r="L24" s="10"/>
      <c r="M24" s="10"/>
      <c r="N24" s="10"/>
      <c r="O24" s="10"/>
      <c r="P24" s="10"/>
      <c r="Q24" s="10"/>
      <c r="R24" s="10"/>
      <c r="S24" s="4">
        <f t="shared" si="2"/>
        <v>0</v>
      </c>
      <c r="T24" s="10"/>
      <c r="U24" s="10"/>
      <c r="V24" s="10"/>
      <c r="W24" s="10"/>
      <c r="X24" s="10"/>
      <c r="Y24" s="10"/>
      <c r="Z24" s="4">
        <f t="shared" si="3"/>
        <v>0</v>
      </c>
      <c r="AA24" s="10"/>
      <c r="AB24" s="10"/>
      <c r="AC24" s="5">
        <f t="shared" si="5"/>
        <v>0</v>
      </c>
      <c r="AE24" s="8"/>
    </row>
    <row r="25" spans="1:31" ht="17.25" customHeight="1">
      <c r="A25" s="40"/>
      <c r="B25" s="32"/>
      <c r="C25" s="9" t="s">
        <v>38</v>
      </c>
      <c r="D25" s="10"/>
      <c r="E25" s="10"/>
      <c r="F25" s="10"/>
      <c r="G25" s="4">
        <f t="shared" si="0"/>
        <v>0</v>
      </c>
      <c r="H25" s="10"/>
      <c r="I25" s="10"/>
      <c r="J25" s="4">
        <f t="shared" si="1"/>
        <v>0</v>
      </c>
      <c r="K25" s="10"/>
      <c r="L25" s="10"/>
      <c r="M25" s="10"/>
      <c r="N25" s="10"/>
      <c r="O25" s="10"/>
      <c r="P25" s="10"/>
      <c r="Q25" s="10"/>
      <c r="R25" s="10"/>
      <c r="S25" s="4">
        <f t="shared" si="2"/>
        <v>0</v>
      </c>
      <c r="T25" s="10"/>
      <c r="U25" s="10"/>
      <c r="V25" s="10"/>
      <c r="W25" s="10"/>
      <c r="X25" s="10"/>
      <c r="Y25" s="10"/>
      <c r="Z25" s="4">
        <f t="shared" si="3"/>
        <v>0</v>
      </c>
      <c r="AA25" s="10"/>
      <c r="AB25" s="10"/>
      <c r="AC25" s="5">
        <f t="shared" si="5"/>
        <v>0</v>
      </c>
      <c r="AE25" s="8"/>
    </row>
    <row r="26" spans="1:31" ht="17.25" customHeight="1">
      <c r="A26" s="40"/>
      <c r="B26" s="32"/>
      <c r="C26" s="9" t="s">
        <v>39</v>
      </c>
      <c r="D26" s="10"/>
      <c r="E26" s="10"/>
      <c r="F26" s="10"/>
      <c r="G26" s="4">
        <f t="shared" si="0"/>
        <v>0</v>
      </c>
      <c r="H26" s="10"/>
      <c r="I26" s="10"/>
      <c r="J26" s="4">
        <f t="shared" si="1"/>
        <v>0</v>
      </c>
      <c r="K26" s="10"/>
      <c r="L26" s="10"/>
      <c r="M26" s="10"/>
      <c r="N26" s="10"/>
      <c r="O26" s="10"/>
      <c r="P26" s="10"/>
      <c r="Q26" s="10"/>
      <c r="R26" s="10"/>
      <c r="S26" s="4">
        <f t="shared" si="2"/>
        <v>0</v>
      </c>
      <c r="T26" s="10"/>
      <c r="U26" s="10"/>
      <c r="V26" s="10"/>
      <c r="W26" s="10"/>
      <c r="X26" s="10"/>
      <c r="Y26" s="10"/>
      <c r="Z26" s="4">
        <f t="shared" si="3"/>
        <v>0</v>
      </c>
      <c r="AA26" s="10"/>
      <c r="AB26" s="10"/>
      <c r="AC26" s="5">
        <f t="shared" si="5"/>
        <v>0</v>
      </c>
      <c r="AE26" s="8"/>
    </row>
    <row r="27" spans="1:31" ht="17.25" customHeight="1">
      <c r="A27" s="40"/>
      <c r="B27" s="32"/>
      <c r="C27" s="9" t="s">
        <v>40</v>
      </c>
      <c r="D27" s="10"/>
      <c r="E27" s="10"/>
      <c r="F27" s="10"/>
      <c r="G27" s="4">
        <f t="shared" si="0"/>
        <v>0</v>
      </c>
      <c r="H27" s="10"/>
      <c r="I27" s="10"/>
      <c r="J27" s="4">
        <f t="shared" si="1"/>
        <v>0</v>
      </c>
      <c r="K27" s="10"/>
      <c r="L27" s="10"/>
      <c r="M27" s="10"/>
      <c r="N27" s="10"/>
      <c r="O27" s="10"/>
      <c r="P27" s="10"/>
      <c r="Q27" s="10"/>
      <c r="R27" s="10"/>
      <c r="S27" s="4">
        <f t="shared" si="2"/>
        <v>0</v>
      </c>
      <c r="T27" s="10"/>
      <c r="U27" s="10"/>
      <c r="V27" s="10"/>
      <c r="W27" s="10"/>
      <c r="X27" s="10"/>
      <c r="Y27" s="10"/>
      <c r="Z27" s="4">
        <f t="shared" si="3"/>
        <v>0</v>
      </c>
      <c r="AA27" s="10"/>
      <c r="AB27" s="10"/>
      <c r="AC27" s="5">
        <f t="shared" si="5"/>
        <v>0</v>
      </c>
      <c r="AE27" s="8"/>
    </row>
    <row r="28" spans="1:29" ht="15.75">
      <c r="A28" s="40"/>
      <c r="B28" s="32"/>
      <c r="C28" s="11" t="s">
        <v>41</v>
      </c>
      <c r="D28" s="12">
        <f>SUM(D14:D27)</f>
        <v>41267.64</v>
      </c>
      <c r="E28" s="12">
        <f aca="true" t="shared" si="7" ref="E28:AC28">SUM(E14:E27)</f>
        <v>0</v>
      </c>
      <c r="F28" s="12">
        <f t="shared" si="7"/>
        <v>12620.36</v>
      </c>
      <c r="G28" s="12">
        <f t="shared" si="7"/>
        <v>53888</v>
      </c>
      <c r="H28" s="12">
        <f t="shared" si="7"/>
        <v>105000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f t="shared" si="7"/>
        <v>0</v>
      </c>
      <c r="M28" s="12">
        <f t="shared" si="7"/>
        <v>0</v>
      </c>
      <c r="N28" s="12">
        <f t="shared" si="7"/>
        <v>0</v>
      </c>
      <c r="O28" s="12">
        <f t="shared" si="7"/>
        <v>0</v>
      </c>
      <c r="P28" s="12">
        <f t="shared" si="7"/>
        <v>0</v>
      </c>
      <c r="Q28" s="12">
        <f t="shared" si="7"/>
        <v>0</v>
      </c>
      <c r="R28" s="12">
        <f t="shared" si="7"/>
        <v>0</v>
      </c>
      <c r="S28" s="12">
        <f t="shared" si="7"/>
        <v>13300</v>
      </c>
      <c r="T28" s="12">
        <f t="shared" si="7"/>
        <v>0</v>
      </c>
      <c r="U28" s="12">
        <f t="shared" si="7"/>
        <v>13300</v>
      </c>
      <c r="V28" s="12">
        <f t="shared" si="7"/>
        <v>0</v>
      </c>
      <c r="W28" s="12">
        <f t="shared" si="7"/>
        <v>0</v>
      </c>
      <c r="X28" s="12">
        <f t="shared" si="7"/>
        <v>0</v>
      </c>
      <c r="Y28" s="12">
        <f t="shared" si="7"/>
        <v>0</v>
      </c>
      <c r="Z28" s="12">
        <f t="shared" si="7"/>
        <v>0</v>
      </c>
      <c r="AA28" s="12">
        <f t="shared" si="7"/>
        <v>0</v>
      </c>
      <c r="AB28" s="12">
        <f t="shared" si="7"/>
        <v>0</v>
      </c>
      <c r="AC28" s="12">
        <f t="shared" si="7"/>
        <v>172188</v>
      </c>
    </row>
    <row r="29" spans="1:29" ht="15.75">
      <c r="A29" s="40"/>
      <c r="B29" s="32"/>
      <c r="C29" s="9" t="s">
        <v>42</v>
      </c>
      <c r="D29" s="10"/>
      <c r="E29" s="10"/>
      <c r="F29" s="10"/>
      <c r="G29" s="4">
        <f t="shared" si="0"/>
        <v>0</v>
      </c>
      <c r="H29" s="10"/>
      <c r="I29" s="10"/>
      <c r="J29" s="4">
        <f t="shared" si="1"/>
        <v>0</v>
      </c>
      <c r="K29" s="10"/>
      <c r="L29" s="10"/>
      <c r="M29" s="10"/>
      <c r="N29" s="10"/>
      <c r="O29" s="10"/>
      <c r="P29" s="10"/>
      <c r="Q29" s="10"/>
      <c r="R29" s="10"/>
      <c r="S29" s="4">
        <f t="shared" si="2"/>
        <v>0</v>
      </c>
      <c r="T29" s="10"/>
      <c r="U29" s="10"/>
      <c r="V29" s="10"/>
      <c r="W29" s="10"/>
      <c r="X29" s="10"/>
      <c r="Y29" s="10"/>
      <c r="Z29" s="4">
        <f t="shared" si="3"/>
        <v>0</v>
      </c>
      <c r="AA29" s="10"/>
      <c r="AB29" s="10"/>
      <c r="AC29" s="5">
        <f t="shared" si="5"/>
        <v>0</v>
      </c>
    </row>
    <row r="30" spans="1:29" ht="15.75">
      <c r="A30" s="40"/>
      <c r="B30" s="32"/>
      <c r="C30" s="9" t="s">
        <v>28</v>
      </c>
      <c r="D30" s="10"/>
      <c r="E30" s="10"/>
      <c r="F30" s="10"/>
      <c r="G30" s="4">
        <f t="shared" si="0"/>
        <v>0</v>
      </c>
      <c r="H30" s="10"/>
      <c r="I30" s="10"/>
      <c r="J30" s="4">
        <f t="shared" si="1"/>
        <v>0</v>
      </c>
      <c r="K30" s="10"/>
      <c r="L30" s="10"/>
      <c r="M30" s="10"/>
      <c r="N30" s="10"/>
      <c r="O30" s="10"/>
      <c r="P30" s="10"/>
      <c r="Q30" s="10"/>
      <c r="R30" s="10"/>
      <c r="S30" s="4">
        <f t="shared" si="2"/>
        <v>0</v>
      </c>
      <c r="T30" s="10"/>
      <c r="U30" s="10"/>
      <c r="V30" s="10"/>
      <c r="W30" s="10"/>
      <c r="X30" s="10"/>
      <c r="Y30" s="10"/>
      <c r="Z30" s="4">
        <f t="shared" si="3"/>
        <v>0</v>
      </c>
      <c r="AA30" s="10"/>
      <c r="AB30" s="10"/>
      <c r="AC30" s="5">
        <f t="shared" si="5"/>
        <v>0</v>
      </c>
    </row>
    <row r="31" spans="1:29" ht="15.75">
      <c r="A31" s="40"/>
      <c r="B31" s="32"/>
      <c r="C31" s="9" t="s">
        <v>43</v>
      </c>
      <c r="D31" s="10"/>
      <c r="E31" s="10"/>
      <c r="F31" s="10"/>
      <c r="G31" s="4">
        <f t="shared" si="0"/>
        <v>0</v>
      </c>
      <c r="H31" s="10"/>
      <c r="I31" s="10"/>
      <c r="J31" s="4">
        <f t="shared" si="1"/>
        <v>0</v>
      </c>
      <c r="K31" s="10"/>
      <c r="L31" s="10"/>
      <c r="M31" s="10"/>
      <c r="N31" s="10"/>
      <c r="O31" s="10"/>
      <c r="P31" s="10"/>
      <c r="Q31" s="10"/>
      <c r="R31" s="10"/>
      <c r="S31" s="4">
        <f t="shared" si="2"/>
        <v>0</v>
      </c>
      <c r="T31" s="10"/>
      <c r="U31" s="10"/>
      <c r="V31" s="10"/>
      <c r="W31" s="10"/>
      <c r="X31" s="10"/>
      <c r="Y31" s="10"/>
      <c r="Z31" s="4">
        <f t="shared" si="3"/>
        <v>0</v>
      </c>
      <c r="AA31" s="10"/>
      <c r="AB31" s="10"/>
      <c r="AC31" s="5">
        <f t="shared" si="5"/>
        <v>0</v>
      </c>
    </row>
    <row r="32" spans="1:29" ht="15.75">
      <c r="A32" s="40"/>
      <c r="B32" s="32"/>
      <c r="C32" s="9" t="s">
        <v>36</v>
      </c>
      <c r="D32" s="10"/>
      <c r="E32" s="10"/>
      <c r="F32" s="10"/>
      <c r="G32" s="4">
        <f t="shared" si="0"/>
        <v>0</v>
      </c>
      <c r="H32" s="10"/>
      <c r="I32" s="10"/>
      <c r="J32" s="4">
        <f t="shared" si="1"/>
        <v>0</v>
      </c>
      <c r="K32" s="10"/>
      <c r="L32" s="10"/>
      <c r="M32" s="10"/>
      <c r="N32" s="10"/>
      <c r="O32" s="10"/>
      <c r="P32" s="10"/>
      <c r="Q32" s="10"/>
      <c r="R32" s="10"/>
      <c r="S32" s="4">
        <f t="shared" si="2"/>
        <v>83319.6</v>
      </c>
      <c r="T32" s="10">
        <v>83319.6</v>
      </c>
      <c r="U32" s="10"/>
      <c r="V32" s="10"/>
      <c r="W32" s="10"/>
      <c r="X32" s="10"/>
      <c r="Y32" s="10"/>
      <c r="Z32" s="4">
        <f t="shared" si="3"/>
        <v>0</v>
      </c>
      <c r="AA32" s="10"/>
      <c r="AB32" s="10"/>
      <c r="AC32" s="5">
        <f t="shared" si="5"/>
        <v>83319.6</v>
      </c>
    </row>
    <row r="33" spans="1:29" ht="15.75">
      <c r="A33" s="40"/>
      <c r="B33" s="32"/>
      <c r="C33" s="9" t="s">
        <v>44</v>
      </c>
      <c r="D33" s="10"/>
      <c r="E33" s="10"/>
      <c r="F33" s="10"/>
      <c r="G33" s="4">
        <f t="shared" si="0"/>
        <v>0</v>
      </c>
      <c r="H33" s="10"/>
      <c r="I33" s="10"/>
      <c r="J33" s="4">
        <f t="shared" si="1"/>
        <v>0</v>
      </c>
      <c r="K33" s="10"/>
      <c r="L33" s="10"/>
      <c r="M33" s="10"/>
      <c r="N33" s="10"/>
      <c r="O33" s="10"/>
      <c r="P33" s="10"/>
      <c r="Q33" s="10"/>
      <c r="R33" s="10"/>
      <c r="S33" s="4">
        <f t="shared" si="2"/>
        <v>0</v>
      </c>
      <c r="T33" s="10"/>
      <c r="U33" s="10"/>
      <c r="V33" s="10"/>
      <c r="W33" s="10"/>
      <c r="X33" s="10"/>
      <c r="Y33" s="10"/>
      <c r="Z33" s="4">
        <f t="shared" si="3"/>
        <v>0</v>
      </c>
      <c r="AA33" s="10"/>
      <c r="AB33" s="10"/>
      <c r="AC33" s="5">
        <f t="shared" si="5"/>
        <v>0</v>
      </c>
    </row>
    <row r="34" spans="1:29" ht="15.75">
      <c r="A34" s="40"/>
      <c r="B34" s="32"/>
      <c r="C34" s="9" t="s">
        <v>45</v>
      </c>
      <c r="D34" s="10"/>
      <c r="E34" s="10"/>
      <c r="F34" s="10"/>
      <c r="G34" s="4">
        <f t="shared" si="0"/>
        <v>0</v>
      </c>
      <c r="H34" s="10"/>
      <c r="I34" s="10"/>
      <c r="J34" s="4">
        <f t="shared" si="1"/>
        <v>0</v>
      </c>
      <c r="K34" s="10"/>
      <c r="L34" s="10"/>
      <c r="M34" s="10"/>
      <c r="N34" s="10"/>
      <c r="O34" s="10"/>
      <c r="P34" s="10"/>
      <c r="Q34" s="10"/>
      <c r="R34" s="10"/>
      <c r="S34" s="4">
        <f t="shared" si="2"/>
        <v>0</v>
      </c>
      <c r="T34" s="10"/>
      <c r="U34" s="10"/>
      <c r="V34" s="10"/>
      <c r="W34" s="10"/>
      <c r="X34" s="10"/>
      <c r="Y34" s="10"/>
      <c r="Z34" s="4">
        <f t="shared" si="3"/>
        <v>0</v>
      </c>
      <c r="AA34" s="10"/>
      <c r="AB34" s="10"/>
      <c r="AC34" s="5">
        <f t="shared" si="5"/>
        <v>0</v>
      </c>
    </row>
    <row r="35" spans="1:29" ht="15.75">
      <c r="A35" s="40"/>
      <c r="B35" s="32"/>
      <c r="C35" s="9" t="s">
        <v>31</v>
      </c>
      <c r="D35" s="10"/>
      <c r="E35" s="10"/>
      <c r="F35" s="10"/>
      <c r="G35" s="4">
        <f t="shared" si="0"/>
        <v>0</v>
      </c>
      <c r="H35" s="10">
        <v>21000</v>
      </c>
      <c r="I35" s="10"/>
      <c r="J35" s="4">
        <f t="shared" si="1"/>
        <v>0</v>
      </c>
      <c r="K35" s="10"/>
      <c r="L35" s="10"/>
      <c r="M35" s="10"/>
      <c r="N35" s="10"/>
      <c r="O35" s="10"/>
      <c r="P35" s="10"/>
      <c r="Q35" s="10"/>
      <c r="R35" s="10"/>
      <c r="S35" s="4">
        <f t="shared" si="2"/>
        <v>0</v>
      </c>
      <c r="T35" s="10"/>
      <c r="U35" s="10"/>
      <c r="V35" s="10"/>
      <c r="W35" s="10"/>
      <c r="X35" s="10"/>
      <c r="Y35" s="10"/>
      <c r="Z35" s="4">
        <f t="shared" si="3"/>
        <v>0</v>
      </c>
      <c r="AA35" s="10"/>
      <c r="AB35" s="10"/>
      <c r="AC35" s="5">
        <f t="shared" si="5"/>
        <v>21000</v>
      </c>
    </row>
    <row r="36" spans="1:29" ht="15.75">
      <c r="A36" s="40"/>
      <c r="B36" s="32"/>
      <c r="C36" s="9" t="s">
        <v>46</v>
      </c>
      <c r="D36" s="10"/>
      <c r="E36" s="10"/>
      <c r="F36" s="10"/>
      <c r="G36" s="4">
        <f t="shared" si="0"/>
        <v>0</v>
      </c>
      <c r="H36" s="10"/>
      <c r="I36" s="10"/>
      <c r="J36" s="4">
        <f t="shared" si="1"/>
        <v>0</v>
      </c>
      <c r="K36" s="10"/>
      <c r="L36" s="10"/>
      <c r="M36" s="10"/>
      <c r="N36" s="10"/>
      <c r="O36" s="10"/>
      <c r="P36" s="10"/>
      <c r="Q36" s="10"/>
      <c r="R36" s="10"/>
      <c r="S36" s="4">
        <f t="shared" si="2"/>
        <v>0</v>
      </c>
      <c r="T36" s="10"/>
      <c r="U36" s="10"/>
      <c r="V36" s="10"/>
      <c r="W36" s="10"/>
      <c r="X36" s="10"/>
      <c r="Y36" s="10"/>
      <c r="Z36" s="4">
        <f t="shared" si="3"/>
        <v>0</v>
      </c>
      <c r="AA36" s="10"/>
      <c r="AB36" s="10"/>
      <c r="AC36" s="5">
        <f t="shared" si="5"/>
        <v>0</v>
      </c>
    </row>
    <row r="37" spans="1:29" ht="15.75">
      <c r="A37" s="40"/>
      <c r="B37" s="32"/>
      <c r="C37" s="9" t="s">
        <v>47</v>
      </c>
      <c r="D37" s="10"/>
      <c r="E37" s="10"/>
      <c r="F37" s="10"/>
      <c r="G37" s="4">
        <f t="shared" si="0"/>
        <v>0</v>
      </c>
      <c r="H37" s="10"/>
      <c r="I37" s="10"/>
      <c r="J37" s="4">
        <f t="shared" si="1"/>
        <v>0</v>
      </c>
      <c r="K37" s="10"/>
      <c r="L37" s="10"/>
      <c r="M37" s="10"/>
      <c r="N37" s="10"/>
      <c r="O37" s="10"/>
      <c r="P37" s="10"/>
      <c r="Q37" s="10"/>
      <c r="R37" s="10"/>
      <c r="S37" s="4">
        <f t="shared" si="2"/>
        <v>0</v>
      </c>
      <c r="T37" s="10"/>
      <c r="U37" s="10"/>
      <c r="V37" s="10"/>
      <c r="W37" s="10"/>
      <c r="X37" s="10"/>
      <c r="Y37" s="10"/>
      <c r="Z37" s="4">
        <f t="shared" si="3"/>
        <v>0</v>
      </c>
      <c r="AA37" s="10"/>
      <c r="AB37" s="10"/>
      <c r="AC37" s="5">
        <f t="shared" si="5"/>
        <v>0</v>
      </c>
    </row>
    <row r="38" spans="1:29" ht="15.75">
      <c r="A38" s="40"/>
      <c r="B38" s="32"/>
      <c r="C38" s="9" t="s">
        <v>48</v>
      </c>
      <c r="D38" s="10"/>
      <c r="E38" s="10"/>
      <c r="F38" s="10"/>
      <c r="G38" s="4">
        <f t="shared" si="0"/>
        <v>0</v>
      </c>
      <c r="H38" s="10"/>
      <c r="I38" s="10"/>
      <c r="J38" s="4">
        <f t="shared" si="1"/>
        <v>0</v>
      </c>
      <c r="K38" s="10"/>
      <c r="L38" s="10"/>
      <c r="M38" s="10"/>
      <c r="N38" s="10"/>
      <c r="O38" s="10"/>
      <c r="P38" s="10"/>
      <c r="Q38" s="10"/>
      <c r="R38" s="10"/>
      <c r="S38" s="4">
        <f t="shared" si="2"/>
        <v>0</v>
      </c>
      <c r="T38" s="10"/>
      <c r="U38" s="10"/>
      <c r="V38" s="10"/>
      <c r="W38" s="10"/>
      <c r="X38" s="10"/>
      <c r="Y38" s="10"/>
      <c r="Z38" s="4">
        <f t="shared" si="3"/>
        <v>0</v>
      </c>
      <c r="AA38" s="10"/>
      <c r="AB38" s="10"/>
      <c r="AC38" s="5">
        <f t="shared" si="5"/>
        <v>0</v>
      </c>
    </row>
    <row r="39" spans="1:29" ht="15.75">
      <c r="A39" s="40"/>
      <c r="B39" s="32"/>
      <c r="C39" s="9" t="s">
        <v>49</v>
      </c>
      <c r="D39" s="10"/>
      <c r="E39" s="10"/>
      <c r="F39" s="10"/>
      <c r="G39" s="4">
        <f t="shared" si="0"/>
        <v>0</v>
      </c>
      <c r="H39" s="10"/>
      <c r="I39" s="10"/>
      <c r="J39" s="4">
        <f t="shared" si="1"/>
        <v>0</v>
      </c>
      <c r="K39" s="10"/>
      <c r="L39" s="10"/>
      <c r="M39" s="10"/>
      <c r="N39" s="10"/>
      <c r="O39" s="10"/>
      <c r="P39" s="10"/>
      <c r="Q39" s="10"/>
      <c r="R39" s="10"/>
      <c r="S39" s="4">
        <f t="shared" si="2"/>
        <v>0</v>
      </c>
      <c r="T39" s="10"/>
      <c r="U39" s="10"/>
      <c r="V39" s="10"/>
      <c r="W39" s="10"/>
      <c r="X39" s="10"/>
      <c r="Y39" s="10"/>
      <c r="Z39" s="4">
        <f t="shared" si="3"/>
        <v>0</v>
      </c>
      <c r="AA39" s="10"/>
      <c r="AB39" s="10"/>
      <c r="AC39" s="5">
        <f t="shared" si="5"/>
        <v>0</v>
      </c>
    </row>
    <row r="40" spans="1:29" ht="15.75">
      <c r="A40" s="40"/>
      <c r="B40" s="32"/>
      <c r="C40" s="9" t="s">
        <v>50</v>
      </c>
      <c r="D40" s="10"/>
      <c r="E40" s="10"/>
      <c r="F40" s="10"/>
      <c r="G40" s="4">
        <f t="shared" si="0"/>
        <v>0</v>
      </c>
      <c r="H40" s="10"/>
      <c r="I40" s="10"/>
      <c r="J40" s="4">
        <f t="shared" si="1"/>
        <v>0</v>
      </c>
      <c r="K40" s="10"/>
      <c r="L40" s="10"/>
      <c r="M40" s="10"/>
      <c r="N40" s="10"/>
      <c r="O40" s="10"/>
      <c r="P40" s="10"/>
      <c r="Q40" s="10"/>
      <c r="R40" s="10"/>
      <c r="S40" s="4">
        <f t="shared" si="2"/>
        <v>0</v>
      </c>
      <c r="T40" s="10"/>
      <c r="U40" s="10"/>
      <c r="V40" s="10"/>
      <c r="W40" s="10"/>
      <c r="X40" s="10"/>
      <c r="Y40" s="10"/>
      <c r="Z40" s="4">
        <f t="shared" si="3"/>
        <v>0</v>
      </c>
      <c r="AA40" s="10"/>
      <c r="AB40" s="10"/>
      <c r="AC40" s="5">
        <f t="shared" si="5"/>
        <v>0</v>
      </c>
    </row>
    <row r="41" spans="1:29" ht="15.75">
      <c r="A41" s="40"/>
      <c r="B41" s="32"/>
      <c r="C41" s="9" t="s">
        <v>51</v>
      </c>
      <c r="D41" s="13"/>
      <c r="E41" s="13"/>
      <c r="F41" s="13"/>
      <c r="G41" s="4">
        <f t="shared" si="0"/>
        <v>0</v>
      </c>
      <c r="H41" s="13"/>
      <c r="I41" s="13"/>
      <c r="J41" s="4">
        <f t="shared" si="1"/>
        <v>0</v>
      </c>
      <c r="K41" s="13"/>
      <c r="L41" s="13"/>
      <c r="M41" s="13"/>
      <c r="N41" s="13"/>
      <c r="O41" s="13"/>
      <c r="P41" s="13"/>
      <c r="Q41" s="13"/>
      <c r="R41" s="13"/>
      <c r="S41" s="4">
        <f t="shared" si="2"/>
        <v>0</v>
      </c>
      <c r="T41" s="13"/>
      <c r="U41" s="13"/>
      <c r="V41" s="13"/>
      <c r="W41" s="13"/>
      <c r="X41" s="13"/>
      <c r="Y41" s="13"/>
      <c r="Z41" s="4">
        <f t="shared" si="3"/>
        <v>0</v>
      </c>
      <c r="AA41" s="13"/>
      <c r="AB41" s="13"/>
      <c r="AC41" s="5">
        <f t="shared" si="5"/>
        <v>0</v>
      </c>
    </row>
    <row r="42" spans="1:29" ht="25.5">
      <c r="A42" s="40"/>
      <c r="B42" s="32"/>
      <c r="C42" s="9" t="s">
        <v>52</v>
      </c>
      <c r="D42" s="13"/>
      <c r="E42" s="13"/>
      <c r="F42" s="13"/>
      <c r="G42" s="4">
        <f t="shared" si="0"/>
        <v>0</v>
      </c>
      <c r="H42" s="13"/>
      <c r="I42" s="13"/>
      <c r="J42" s="4">
        <f t="shared" si="1"/>
        <v>0</v>
      </c>
      <c r="K42" s="13"/>
      <c r="L42" s="13"/>
      <c r="M42" s="13"/>
      <c r="N42" s="13"/>
      <c r="O42" s="13"/>
      <c r="P42" s="13"/>
      <c r="Q42" s="13"/>
      <c r="R42" s="13"/>
      <c r="S42" s="4">
        <f t="shared" si="2"/>
        <v>0</v>
      </c>
      <c r="T42" s="13"/>
      <c r="U42" s="13"/>
      <c r="V42" s="13"/>
      <c r="W42" s="13"/>
      <c r="X42" s="13"/>
      <c r="Y42" s="13"/>
      <c r="Z42" s="4">
        <f t="shared" si="3"/>
        <v>0</v>
      </c>
      <c r="AA42" s="13"/>
      <c r="AB42" s="13"/>
      <c r="AC42" s="5">
        <f t="shared" si="5"/>
        <v>0</v>
      </c>
    </row>
    <row r="43" spans="1:29" ht="15.75">
      <c r="A43" s="40"/>
      <c r="B43" s="32"/>
      <c r="C43" s="9" t="s">
        <v>53</v>
      </c>
      <c r="D43" s="13"/>
      <c r="E43" s="13"/>
      <c r="F43" s="13"/>
      <c r="G43" s="4">
        <f t="shared" si="0"/>
        <v>0</v>
      </c>
      <c r="H43" s="13"/>
      <c r="I43" s="13"/>
      <c r="J43" s="4">
        <f t="shared" si="1"/>
        <v>0</v>
      </c>
      <c r="K43" s="13"/>
      <c r="L43" s="13"/>
      <c r="M43" s="13"/>
      <c r="N43" s="13"/>
      <c r="O43" s="13"/>
      <c r="P43" s="13"/>
      <c r="Q43" s="13"/>
      <c r="R43" s="13"/>
      <c r="S43" s="4">
        <f t="shared" si="2"/>
        <v>0</v>
      </c>
      <c r="T43" s="13"/>
      <c r="U43" s="13"/>
      <c r="V43" s="13"/>
      <c r="W43" s="13"/>
      <c r="X43" s="13"/>
      <c r="Y43" s="13"/>
      <c r="Z43" s="4">
        <f t="shared" si="3"/>
        <v>0</v>
      </c>
      <c r="AA43" s="13"/>
      <c r="AB43" s="13"/>
      <c r="AC43" s="5">
        <f t="shared" si="5"/>
        <v>0</v>
      </c>
    </row>
    <row r="44" spans="1:29" ht="15.75">
      <c r="A44" s="40"/>
      <c r="B44" s="32"/>
      <c r="C44" s="9" t="s">
        <v>54</v>
      </c>
      <c r="D44" s="13"/>
      <c r="E44" s="13"/>
      <c r="F44" s="13"/>
      <c r="G44" s="4">
        <f t="shared" si="0"/>
        <v>0</v>
      </c>
      <c r="H44" s="13"/>
      <c r="I44" s="13"/>
      <c r="J44" s="4">
        <f t="shared" si="1"/>
        <v>0</v>
      </c>
      <c r="K44" s="13"/>
      <c r="L44" s="13"/>
      <c r="M44" s="13"/>
      <c r="N44" s="13"/>
      <c r="O44" s="13"/>
      <c r="P44" s="13"/>
      <c r="Q44" s="13"/>
      <c r="R44" s="13"/>
      <c r="S44" s="4">
        <f t="shared" si="2"/>
        <v>0</v>
      </c>
      <c r="T44" s="13"/>
      <c r="U44" s="13"/>
      <c r="V44" s="13"/>
      <c r="W44" s="13"/>
      <c r="X44" s="13"/>
      <c r="Y44" s="13"/>
      <c r="Z44" s="4">
        <f t="shared" si="3"/>
        <v>0</v>
      </c>
      <c r="AA44" s="13"/>
      <c r="AB44" s="13"/>
      <c r="AC44" s="5">
        <f t="shared" si="5"/>
        <v>0</v>
      </c>
    </row>
    <row r="45" spans="1:29" ht="15.75">
      <c r="A45" s="40"/>
      <c r="B45" s="32"/>
      <c r="C45" s="9" t="s">
        <v>55</v>
      </c>
      <c r="D45" s="13"/>
      <c r="E45" s="13"/>
      <c r="F45" s="13"/>
      <c r="G45" s="4">
        <f t="shared" si="0"/>
        <v>0</v>
      </c>
      <c r="H45" s="13"/>
      <c r="I45" s="13"/>
      <c r="J45" s="4">
        <f t="shared" si="1"/>
        <v>0</v>
      </c>
      <c r="K45" s="13"/>
      <c r="L45" s="13"/>
      <c r="M45" s="13"/>
      <c r="N45" s="13"/>
      <c r="O45" s="13"/>
      <c r="P45" s="13"/>
      <c r="Q45" s="13"/>
      <c r="R45" s="13"/>
      <c r="S45" s="4">
        <f t="shared" si="2"/>
        <v>0</v>
      </c>
      <c r="T45" s="13"/>
      <c r="U45" s="13"/>
      <c r="V45" s="13"/>
      <c r="W45" s="13"/>
      <c r="X45" s="13"/>
      <c r="Y45" s="13"/>
      <c r="Z45" s="4">
        <f t="shared" si="3"/>
        <v>0</v>
      </c>
      <c r="AA45" s="13"/>
      <c r="AB45" s="13"/>
      <c r="AC45" s="5">
        <f t="shared" si="5"/>
        <v>0</v>
      </c>
    </row>
    <row r="46" spans="1:29" ht="15.75">
      <c r="A46" s="40"/>
      <c r="B46" s="32"/>
      <c r="C46" s="9" t="s">
        <v>56</v>
      </c>
      <c r="D46" s="13"/>
      <c r="E46" s="13"/>
      <c r="F46" s="13"/>
      <c r="G46" s="4">
        <f t="shared" si="0"/>
        <v>0</v>
      </c>
      <c r="H46" s="13"/>
      <c r="I46" s="13"/>
      <c r="J46" s="4">
        <f t="shared" si="1"/>
        <v>0</v>
      </c>
      <c r="K46" s="13"/>
      <c r="L46" s="13"/>
      <c r="M46" s="13"/>
      <c r="N46" s="13"/>
      <c r="O46" s="13"/>
      <c r="P46" s="13"/>
      <c r="Q46" s="13"/>
      <c r="R46" s="13"/>
      <c r="S46" s="4">
        <f t="shared" si="2"/>
        <v>0</v>
      </c>
      <c r="T46" s="13"/>
      <c r="U46" s="13"/>
      <c r="V46" s="13"/>
      <c r="W46" s="13"/>
      <c r="X46" s="13"/>
      <c r="Y46" s="13"/>
      <c r="Z46" s="4">
        <f t="shared" si="3"/>
        <v>0</v>
      </c>
      <c r="AA46" s="13"/>
      <c r="AB46" s="13"/>
      <c r="AC46" s="5">
        <f t="shared" si="5"/>
        <v>0</v>
      </c>
    </row>
    <row r="47" spans="1:29" ht="15.75">
      <c r="A47" s="40"/>
      <c r="B47" s="32"/>
      <c r="C47" s="11" t="s">
        <v>57</v>
      </c>
      <c r="D47" s="12">
        <f>SUM(D29:D46)</f>
        <v>0</v>
      </c>
      <c r="E47" s="12">
        <f aca="true" t="shared" si="8" ref="E47:AC47">SUM(E29:E46)</f>
        <v>0</v>
      </c>
      <c r="F47" s="12">
        <f t="shared" si="8"/>
        <v>0</v>
      </c>
      <c r="G47" s="12">
        <f t="shared" si="8"/>
        <v>0</v>
      </c>
      <c r="H47" s="12">
        <f t="shared" si="8"/>
        <v>21000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2">
        <f t="shared" si="8"/>
        <v>0</v>
      </c>
      <c r="P47" s="12">
        <f t="shared" si="8"/>
        <v>0</v>
      </c>
      <c r="Q47" s="12">
        <f t="shared" si="8"/>
        <v>0</v>
      </c>
      <c r="R47" s="12">
        <f t="shared" si="8"/>
        <v>0</v>
      </c>
      <c r="S47" s="12">
        <f t="shared" si="8"/>
        <v>83319.6</v>
      </c>
      <c r="T47" s="12">
        <f t="shared" si="8"/>
        <v>83319.6</v>
      </c>
      <c r="U47" s="12">
        <f t="shared" si="8"/>
        <v>0</v>
      </c>
      <c r="V47" s="12">
        <f t="shared" si="8"/>
        <v>0</v>
      </c>
      <c r="W47" s="12">
        <f t="shared" si="8"/>
        <v>0</v>
      </c>
      <c r="X47" s="12">
        <f t="shared" si="8"/>
        <v>0</v>
      </c>
      <c r="Y47" s="12">
        <f t="shared" si="8"/>
        <v>0</v>
      </c>
      <c r="Z47" s="12">
        <f t="shared" si="8"/>
        <v>0</v>
      </c>
      <c r="AA47" s="12">
        <f t="shared" si="8"/>
        <v>0</v>
      </c>
      <c r="AB47" s="12">
        <f t="shared" si="8"/>
        <v>0</v>
      </c>
      <c r="AC47" s="12">
        <f t="shared" si="8"/>
        <v>104319.6</v>
      </c>
    </row>
    <row r="48" spans="1:29" ht="15.75">
      <c r="A48" s="40"/>
      <c r="B48" s="32"/>
      <c r="C48" s="11" t="s">
        <v>58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f>AA48+AB48</f>
        <v>0</v>
      </c>
      <c r="AA48" s="12">
        <v>0</v>
      </c>
      <c r="AB48" s="12">
        <v>0</v>
      </c>
      <c r="AC48" s="5">
        <f>D48+F48+H48+I48+J48+R48+T48+V48+W48+X48+Y48+Z48+Q48</f>
        <v>0</v>
      </c>
    </row>
    <row r="49" spans="1:29" ht="15.75">
      <c r="A49" s="40"/>
      <c r="B49" s="33"/>
      <c r="C49" s="14" t="s">
        <v>59</v>
      </c>
      <c r="D49" s="12">
        <f>D28+D47</f>
        <v>41267.64</v>
      </c>
      <c r="E49" s="12">
        <f aca="true" t="shared" si="9" ref="E49:AC49">E28+E47</f>
        <v>0</v>
      </c>
      <c r="F49" s="12">
        <f t="shared" si="9"/>
        <v>12620.36</v>
      </c>
      <c r="G49" s="12">
        <f t="shared" si="9"/>
        <v>53888</v>
      </c>
      <c r="H49" s="12">
        <f t="shared" si="9"/>
        <v>126000</v>
      </c>
      <c r="I49" s="12">
        <f t="shared" si="9"/>
        <v>0</v>
      </c>
      <c r="J49" s="12">
        <f t="shared" si="9"/>
        <v>0</v>
      </c>
      <c r="K49" s="12">
        <f t="shared" si="9"/>
        <v>0</v>
      </c>
      <c r="L49" s="12">
        <f t="shared" si="9"/>
        <v>0</v>
      </c>
      <c r="M49" s="12">
        <f t="shared" si="9"/>
        <v>0</v>
      </c>
      <c r="N49" s="12">
        <f t="shared" si="9"/>
        <v>0</v>
      </c>
      <c r="O49" s="12">
        <f t="shared" si="9"/>
        <v>0</v>
      </c>
      <c r="P49" s="12">
        <f t="shared" si="9"/>
        <v>0</v>
      </c>
      <c r="Q49" s="12">
        <f t="shared" si="9"/>
        <v>0</v>
      </c>
      <c r="R49" s="12">
        <f t="shared" si="9"/>
        <v>0</v>
      </c>
      <c r="S49" s="12">
        <f t="shared" si="9"/>
        <v>96619.6</v>
      </c>
      <c r="T49" s="12">
        <f t="shared" si="9"/>
        <v>83319.6</v>
      </c>
      <c r="U49" s="12">
        <f t="shared" si="9"/>
        <v>13300</v>
      </c>
      <c r="V49" s="12">
        <f t="shared" si="9"/>
        <v>0</v>
      </c>
      <c r="W49" s="12">
        <f t="shared" si="9"/>
        <v>0</v>
      </c>
      <c r="X49" s="12">
        <f t="shared" si="9"/>
        <v>0</v>
      </c>
      <c r="Y49" s="12">
        <f t="shared" si="9"/>
        <v>0</v>
      </c>
      <c r="Z49" s="12">
        <f t="shared" si="9"/>
        <v>0</v>
      </c>
      <c r="AA49" s="12">
        <f t="shared" si="9"/>
        <v>0</v>
      </c>
      <c r="AB49" s="12">
        <f t="shared" si="9"/>
        <v>0</v>
      </c>
      <c r="AC49" s="12">
        <f t="shared" si="9"/>
        <v>276507.6</v>
      </c>
    </row>
    <row r="50" spans="1:29" ht="15.75">
      <c r="A50" s="40"/>
      <c r="B50" s="34" t="s">
        <v>60</v>
      </c>
      <c r="C50" s="35"/>
      <c r="D50" s="15">
        <f>D7+D13+D49</f>
        <v>5369236.069999999</v>
      </c>
      <c r="E50" s="15">
        <f aca="true" t="shared" si="10" ref="E50:AC50">E7+E13+E49</f>
        <v>0</v>
      </c>
      <c r="F50" s="15">
        <f t="shared" si="10"/>
        <v>1228673.85</v>
      </c>
      <c r="G50" s="15">
        <f t="shared" si="10"/>
        <v>6597909.92</v>
      </c>
      <c r="H50" s="15">
        <f t="shared" si="10"/>
        <v>131166.66</v>
      </c>
      <c r="I50" s="15">
        <f t="shared" si="10"/>
        <v>0</v>
      </c>
      <c r="J50" s="15">
        <f t="shared" si="10"/>
        <v>60000</v>
      </c>
      <c r="K50" s="15">
        <f t="shared" si="10"/>
        <v>0</v>
      </c>
      <c r="L50" s="15">
        <f t="shared" si="10"/>
        <v>0</v>
      </c>
      <c r="M50" s="15">
        <f t="shared" si="10"/>
        <v>0</v>
      </c>
      <c r="N50" s="15">
        <f t="shared" si="10"/>
        <v>0</v>
      </c>
      <c r="O50" s="15">
        <f t="shared" si="10"/>
        <v>0</v>
      </c>
      <c r="P50" s="15">
        <f t="shared" si="10"/>
        <v>60000</v>
      </c>
      <c r="Q50" s="15">
        <f t="shared" si="10"/>
        <v>0</v>
      </c>
      <c r="R50" s="15">
        <f t="shared" si="10"/>
        <v>16783.93</v>
      </c>
      <c r="S50" s="15">
        <f t="shared" si="10"/>
        <v>553409.04</v>
      </c>
      <c r="T50" s="15">
        <f t="shared" si="10"/>
        <v>308973.04000000004</v>
      </c>
      <c r="U50" s="15">
        <f t="shared" si="10"/>
        <v>244436</v>
      </c>
      <c r="V50" s="15">
        <f t="shared" si="10"/>
        <v>0</v>
      </c>
      <c r="W50" s="15">
        <f t="shared" si="10"/>
        <v>0</v>
      </c>
      <c r="X50" s="15">
        <f t="shared" si="10"/>
        <v>19441.23</v>
      </c>
      <c r="Y50" s="15">
        <f t="shared" si="10"/>
        <v>260080.8</v>
      </c>
      <c r="Z50" s="15">
        <f t="shared" si="10"/>
        <v>155790.89</v>
      </c>
      <c r="AA50" s="15">
        <f t="shared" si="10"/>
        <v>88506.5</v>
      </c>
      <c r="AB50" s="15">
        <f t="shared" si="10"/>
        <v>67284.39</v>
      </c>
      <c r="AC50" s="15">
        <f t="shared" si="10"/>
        <v>7794582.469999999</v>
      </c>
    </row>
    <row r="54" spans="3:10" ht="18">
      <c r="C54" s="41" t="s">
        <v>62</v>
      </c>
      <c r="D54" s="41"/>
      <c r="E54" s="41"/>
      <c r="F54" s="41"/>
      <c r="G54" s="41"/>
      <c r="H54" s="41"/>
      <c r="I54" s="41"/>
      <c r="J54" s="41"/>
    </row>
  </sheetData>
  <sheetProtection/>
  <mergeCells count="17">
    <mergeCell ref="B13:C13"/>
    <mergeCell ref="B14:B49"/>
    <mergeCell ref="B50:C50"/>
    <mergeCell ref="A2:K2"/>
    <mergeCell ref="AC3:AC4"/>
    <mergeCell ref="A5:A50"/>
    <mergeCell ref="B5:C5"/>
    <mergeCell ref="B6:C6"/>
    <mergeCell ref="B7:C7"/>
    <mergeCell ref="B8:C8"/>
    <mergeCell ref="D3:AB3"/>
    <mergeCell ref="B9:C9"/>
    <mergeCell ref="B10:C10"/>
    <mergeCell ref="B11:C11"/>
    <mergeCell ref="B12:C12"/>
    <mergeCell ref="A3:B4"/>
    <mergeCell ref="C3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2016-02-17T06:18:41Z</dcterms:modified>
  <cp:category/>
  <cp:version/>
  <cp:contentType/>
  <cp:contentStatus/>
</cp:coreProperties>
</file>